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Прилож.3" sheetId="2" r:id="rId1"/>
  </sheets>
  <calcPr calcId="152511"/>
</workbook>
</file>

<file path=xl/calcChain.xml><?xml version="1.0" encoding="utf-8"?>
<calcChain xmlns="http://schemas.openxmlformats.org/spreadsheetml/2006/main">
  <c r="G40" i="2" l="1"/>
  <c r="I44" i="2"/>
  <c r="H40" i="2" l="1"/>
  <c r="G53" i="2" l="1"/>
  <c r="G52" i="2"/>
  <c r="H60" i="2" l="1"/>
  <c r="G60" i="2"/>
  <c r="G35" i="2"/>
  <c r="F35" i="2"/>
  <c r="I65" i="2" l="1"/>
  <c r="I64" i="2"/>
  <c r="F64" i="2"/>
  <c r="I50" i="2"/>
  <c r="I42" i="2" l="1"/>
  <c r="I27" i="2"/>
  <c r="I35" i="2"/>
  <c r="I36" i="2"/>
  <c r="J52" i="2"/>
  <c r="F40" i="2"/>
  <c r="I16" i="2" l="1"/>
  <c r="I18" i="2"/>
  <c r="I19" i="2"/>
  <c r="I21" i="2"/>
  <c r="I22" i="2"/>
  <c r="I23" i="2"/>
  <c r="I24" i="2"/>
  <c r="I26" i="2"/>
  <c r="I30" i="2"/>
  <c r="I31" i="2"/>
  <c r="I32" i="2"/>
  <c r="I33" i="2"/>
  <c r="I34" i="2"/>
  <c r="I39" i="2"/>
  <c r="I41" i="2"/>
  <c r="I43" i="2"/>
  <c r="I47" i="2"/>
  <c r="I48" i="2"/>
  <c r="I54" i="2"/>
  <c r="I56" i="2"/>
  <c r="I59" i="2"/>
  <c r="I61" i="2"/>
  <c r="I62" i="2"/>
  <c r="I67" i="2"/>
  <c r="H66" i="2"/>
  <c r="F60" i="2"/>
  <c r="H50" i="2"/>
  <c r="F50" i="2"/>
  <c r="G66" i="2"/>
  <c r="G58" i="2"/>
  <c r="G57" i="2" s="1"/>
  <c r="H58" i="2"/>
  <c r="H57" i="2" s="1"/>
  <c r="I66" i="2" l="1"/>
  <c r="I60" i="2"/>
  <c r="I58" i="2"/>
  <c r="I40" i="2"/>
  <c r="F58" i="2"/>
  <c r="F57" i="2" s="1"/>
  <c r="F66" i="2"/>
  <c r="G55" i="2"/>
  <c r="H55" i="2"/>
  <c r="F55" i="2"/>
  <c r="I57" i="2" l="1"/>
  <c r="I55" i="2"/>
  <c r="G27" i="2"/>
  <c r="H27" i="2"/>
  <c r="F27" i="2" l="1"/>
  <c r="F38" i="2" l="1"/>
  <c r="F15" i="2" l="1"/>
  <c r="G15" i="2"/>
  <c r="H15" i="2"/>
  <c r="F17" i="2"/>
  <c r="G17" i="2"/>
  <c r="H17" i="2"/>
  <c r="F20" i="2"/>
  <c r="G20" i="2"/>
  <c r="H20" i="2"/>
  <c r="G25" i="2"/>
  <c r="H25" i="2"/>
  <c r="F29" i="2"/>
  <c r="G29" i="2"/>
  <c r="G38" i="2"/>
  <c r="H38" i="2"/>
  <c r="F46" i="2"/>
  <c r="F45" i="2" s="1"/>
  <c r="G46" i="2"/>
  <c r="G45" i="2" s="1"/>
  <c r="H46" i="2"/>
  <c r="G49" i="2"/>
  <c r="I49" i="2" s="1"/>
  <c r="F53" i="2"/>
  <c r="F52" i="2" s="1"/>
  <c r="H53" i="2"/>
  <c r="H52" i="2" s="1"/>
  <c r="H14" i="2" l="1"/>
  <c r="G14" i="2"/>
  <c r="G68" i="2" s="1"/>
  <c r="F14" i="2"/>
  <c r="F68" i="2" s="1"/>
  <c r="I20" i="2"/>
  <c r="I46" i="2"/>
  <c r="I25" i="2"/>
  <c r="I15" i="2"/>
  <c r="I53" i="2"/>
  <c r="I52" i="2" s="1"/>
  <c r="I29" i="2"/>
  <c r="I17" i="2"/>
  <c r="I38" i="2"/>
  <c r="H45" i="2"/>
  <c r="I14" i="2" l="1"/>
  <c r="I45" i="2"/>
  <c r="I68" i="2" l="1"/>
</calcChain>
</file>

<file path=xl/sharedStrings.xml><?xml version="1.0" encoding="utf-8"?>
<sst xmlns="http://schemas.openxmlformats.org/spreadsheetml/2006/main" count="280" uniqueCount="118">
  <si>
    <t>2230781520</t>
  </si>
  <si>
    <t>04</t>
  </si>
  <si>
    <t>10</t>
  </si>
  <si>
    <t>Субвенции на выплату ежемесячного пособия на содержание ребенка в семье опекуна и приемной семье, а также вознаграждения причитающая приемному родителю</t>
  </si>
  <si>
    <t>2230752600</t>
  </si>
  <si>
    <t>Субвенции на выплату единовременного пособия при всех формах устройства детей, лишенных родительского попечения,в семью</t>
  </si>
  <si>
    <t>000</t>
  </si>
  <si>
    <t>0000000000</t>
  </si>
  <si>
    <t>Охрана семьи и детства</t>
  </si>
  <si>
    <t>500</t>
  </si>
  <si>
    <t>9980077740</t>
  </si>
  <si>
    <t>09</t>
  </si>
  <si>
    <t>07</t>
  </si>
  <si>
    <t>Субвенции по организации и осуществлению деятельности по опеке и попечительтву</t>
  </si>
  <si>
    <t>Другие вопросы в области образования</t>
  </si>
  <si>
    <t>00</t>
  </si>
  <si>
    <t>Образование</t>
  </si>
  <si>
    <t>5220000</t>
  </si>
  <si>
    <t>05</t>
  </si>
  <si>
    <t>Водопровод с. Уркарах</t>
  </si>
  <si>
    <t>0020400</t>
  </si>
  <si>
    <t>03</t>
  </si>
  <si>
    <t>На содержание аппарата ДЕЗ</t>
  </si>
  <si>
    <t>9960005000</t>
  </si>
  <si>
    <t>Благоустройства</t>
  </si>
  <si>
    <t>Жилищно-коммунальное хозяйство</t>
  </si>
  <si>
    <t>9620009399</t>
  </si>
  <si>
    <t>13</t>
  </si>
  <si>
    <t>01</t>
  </si>
  <si>
    <t>Другие общегосударственные вопросы</t>
  </si>
  <si>
    <t>11</t>
  </si>
  <si>
    <t>Резервные фонды местных администраций</t>
  </si>
  <si>
    <t>Резервный фонд</t>
  </si>
  <si>
    <t>9810020000</t>
  </si>
  <si>
    <t>06</t>
  </si>
  <si>
    <t>Ценральный аппарат финансового органа</t>
  </si>
  <si>
    <t>013</t>
  </si>
  <si>
    <t>0700500</t>
  </si>
  <si>
    <t>0000000</t>
  </si>
  <si>
    <t>Резервные фонды местных</t>
  </si>
  <si>
    <t>2900000</t>
  </si>
  <si>
    <t xml:space="preserve">Выборы </t>
  </si>
  <si>
    <t>Обеспечение проведения выборов референдумов</t>
  </si>
  <si>
    <t>0014000</t>
  </si>
  <si>
    <t>Составление (изменение и дополнение) списков кандидатов в присяжные заседатели  федеральных судов общей юрисдикции в РФ</t>
  </si>
  <si>
    <t>Судебная система</t>
  </si>
  <si>
    <t>9980077720</t>
  </si>
  <si>
    <t>Комиссия по делам несовершеннолетних</t>
  </si>
  <si>
    <t>9980077710</t>
  </si>
  <si>
    <t>Административная комиссия</t>
  </si>
  <si>
    <t>Финансовый орган</t>
  </si>
  <si>
    <t>Ценральный аппарат местной администрации</t>
  </si>
  <si>
    <t>Функционирование местных администраций</t>
  </si>
  <si>
    <t>9130020000</t>
  </si>
  <si>
    <t xml:space="preserve">Ценральный аппарат представительного органа </t>
  </si>
  <si>
    <t>9120020000</t>
  </si>
  <si>
    <t>Депутаты представительного органа муниципального образования</t>
  </si>
  <si>
    <t>Функционирование законодательных органов</t>
  </si>
  <si>
    <t>8810020000</t>
  </si>
  <si>
    <t>02</t>
  </si>
  <si>
    <t>Глава муниципального образования</t>
  </si>
  <si>
    <t xml:space="preserve">Функционирование высшего должностного лица </t>
  </si>
  <si>
    <t>Общегосударственные  вопросы</t>
  </si>
  <si>
    <t xml:space="preserve">    </t>
  </si>
  <si>
    <t>ВР</t>
  </si>
  <si>
    <t>ЦСР</t>
  </si>
  <si>
    <t>ПР</t>
  </si>
  <si>
    <t>Рз</t>
  </si>
  <si>
    <t>Наименование</t>
  </si>
  <si>
    <t>(тыс. рублей)</t>
  </si>
  <si>
    <t>Показатели расходов по разделам, подразделам, целевым статьям и видам расходов</t>
  </si>
  <si>
    <t>Показатели</t>
  </si>
  <si>
    <t xml:space="preserve">Уточненные </t>
  </si>
  <si>
    <t>Исполненные</t>
  </si>
  <si>
    <t>процент               исполения</t>
  </si>
  <si>
    <t>ВСЕГО РАСХОДОВ</t>
  </si>
  <si>
    <t xml:space="preserve">                                                                                                                                                     "Об утверждении отчета об исполнении бюджета</t>
  </si>
  <si>
    <t xml:space="preserve">                                                                                                                                                       Решением Собрания депутатов</t>
  </si>
  <si>
    <t xml:space="preserve">                                                                                                                                                     УТВЕРЖДЕНЫ</t>
  </si>
  <si>
    <t xml:space="preserve">                                                                                                                                                        внутригородского района "Ленинский район" г. Махачкалы </t>
  </si>
  <si>
    <t>________________________</t>
  </si>
  <si>
    <t>Доплата к муниципальной пенсии</t>
  </si>
  <si>
    <t>Субвенции на осуществление полномочий по составлдению списков кандидатов в присяжные заседатели федеральных судов общей юрисдикции в РФ</t>
  </si>
  <si>
    <t>9880051200</t>
  </si>
  <si>
    <t>Благоустройства внуригородского района</t>
  </si>
  <si>
    <t>Админ.хозяйственный отдел</t>
  </si>
  <si>
    <t>1200007950</t>
  </si>
  <si>
    <t>Культура</t>
  </si>
  <si>
    <t>08</t>
  </si>
  <si>
    <t>0860002040</t>
  </si>
  <si>
    <t>941004901</t>
  </si>
  <si>
    <t>Социальная политика</t>
  </si>
  <si>
    <t>Фижзическая культура и Спорт</t>
  </si>
  <si>
    <t>Мероприятие по ФК и Спорту</t>
  </si>
  <si>
    <t>Охрана окружающей среды</t>
  </si>
  <si>
    <t>1830099990</t>
  </si>
  <si>
    <t>1110048204</t>
  </si>
  <si>
    <t>Мероприятие по культуре</t>
  </si>
  <si>
    <t>Субвенции на выплату единовременного пособия опекунам усыновивщим (удочерившим) всявщим в приемную семью ребенка (детей)</t>
  </si>
  <si>
    <t>Иные пенсии, социальные доплаты к пенсиям</t>
  </si>
  <si>
    <t>Муниципальная программа "Комплексные меры по охране окружающей среды"</t>
  </si>
  <si>
    <t>Муниципальная программа "Комплексные меры противодействия идеологии и терроризма"</t>
  </si>
  <si>
    <t>Обеспеч.деятельн.органов фин.бюдж.надзора</t>
  </si>
  <si>
    <t xml:space="preserve">                                                                                                                                                       внутригородского района "Ленинский район" г.Махачкалы за 2020 год"</t>
  </si>
  <si>
    <t xml:space="preserve"> исполнения бюджета внутригородскоого района «Ленинский район» г.Махачкалы за 2020 год</t>
  </si>
  <si>
    <t>Утвержденные Решением Собрания депутатов от 26.12.2019 г.                                № 38-2</t>
  </si>
  <si>
    <t>200</t>
  </si>
  <si>
    <t>Муниципальная программа "Профилактика правонарушений на территории ВР "Ленинский район" г.Махачкалы на 2019-2021 гг.</t>
  </si>
  <si>
    <t>313</t>
  </si>
  <si>
    <t>2230781530</t>
  </si>
  <si>
    <t>2210471140</t>
  </si>
  <si>
    <t>Дополнительные меры по улучшению мат.обеспечения участников ВОВ 1941-1945 гг.и бывших несовер.узников концлагерей,гетто и др.мест принуд.содержания,созданных фашистами и их союзниками в период ВОВ.</t>
  </si>
  <si>
    <t>Приобретение видеокамер для участков на голосовании</t>
  </si>
  <si>
    <t>+</t>
  </si>
  <si>
    <t>Приобретение продов.пайков для лиц,оказавшихся в трудной жизненной ситуации в связи с пандемией КОВИД-19</t>
  </si>
  <si>
    <t>Социальное обеспечение и иные выплаты населению</t>
  </si>
  <si>
    <t>0100199590</t>
  </si>
  <si>
    <t xml:space="preserve">                                                                                                                                                             от от "29" апреля 2021 г. № 6-3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</si>
</sst>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1" fillId="0" borderId="0" xfId="1" applyFill="1"/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/>
    </xf>
    <xf numFmtId="0" fontId="2" fillId="0" borderId="0" xfId="1" applyFont="1" applyFill="1"/>
    <xf numFmtId="0" fontId="2" fillId="0" borderId="0" xfId="1" applyFont="1" applyFill="1" applyAlignment="1">
      <alignment vertical="top" wrapText="1"/>
    </xf>
    <xf numFmtId="0" fontId="4" fillId="0" borderId="1" xfId="1" applyFont="1" applyFill="1" applyBorder="1"/>
    <xf numFmtId="0" fontId="3" fillId="0" borderId="1" xfId="1" applyFont="1" applyFill="1" applyBorder="1"/>
    <xf numFmtId="4" fontId="2" fillId="2" borderId="1" xfId="1" applyNumberFormat="1" applyFont="1" applyFill="1" applyBorder="1" applyAlignment="1">
      <alignment horizontal="right" vertical="center" wrapText="1"/>
    </xf>
    <xf numFmtId="4" fontId="3" fillId="2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0" xfId="1" applyFont="1"/>
    <xf numFmtId="4" fontId="3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4" fontId="3" fillId="0" borderId="3" xfId="1" applyNumberFormat="1" applyFont="1" applyFill="1" applyBorder="1" applyAlignment="1">
      <alignment horizontal="right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1" fillId="0" borderId="0" xfId="1" applyFill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zoomScaleNormal="100" workbookViewId="0">
      <selection activeCell="A6" sqref="A6:I6"/>
    </sheetView>
  </sheetViews>
  <sheetFormatPr defaultRowHeight="12.75" x14ac:dyDescent="0.2"/>
  <cols>
    <col min="1" max="1" width="68" style="2" customWidth="1"/>
    <col min="2" max="2" width="5.28515625" style="2" customWidth="1"/>
    <col min="3" max="3" width="3.7109375" style="2" customWidth="1"/>
    <col min="4" max="4" width="13.5703125" style="2" customWidth="1"/>
    <col min="5" max="5" width="5.28515625" style="2" customWidth="1"/>
    <col min="6" max="6" width="18.5703125" style="2" customWidth="1"/>
    <col min="7" max="7" width="15.28515625" style="2" customWidth="1"/>
    <col min="8" max="8" width="16.42578125" style="2" customWidth="1"/>
    <col min="9" max="9" width="14.42578125" style="2" customWidth="1"/>
    <col min="10" max="10" width="0" style="1" hidden="1" customWidth="1"/>
    <col min="11" max="16384" width="9.140625" style="1"/>
  </cols>
  <sheetData>
    <row r="1" spans="1:19" ht="15.75" x14ac:dyDescent="0.25">
      <c r="A1" s="26" t="s">
        <v>78</v>
      </c>
      <c r="B1" s="26"/>
      <c r="C1" s="26"/>
      <c r="D1" s="26"/>
      <c r="E1" s="26"/>
      <c r="F1" s="26"/>
      <c r="G1" s="26"/>
      <c r="H1" s="26"/>
      <c r="I1" s="26"/>
    </row>
    <row r="2" spans="1:19" ht="15.75" x14ac:dyDescent="0.25">
      <c r="A2" s="26" t="s">
        <v>77</v>
      </c>
      <c r="B2" s="26"/>
      <c r="C2" s="26"/>
      <c r="D2" s="26"/>
      <c r="E2" s="26"/>
      <c r="F2" s="26"/>
      <c r="G2" s="26"/>
      <c r="H2" s="26"/>
      <c r="I2" s="26"/>
    </row>
    <row r="3" spans="1:19" ht="15.75" x14ac:dyDescent="0.25">
      <c r="A3" s="26" t="s">
        <v>79</v>
      </c>
      <c r="B3" s="26"/>
      <c r="C3" s="26"/>
      <c r="D3" s="26"/>
      <c r="E3" s="26"/>
      <c r="F3" s="26"/>
      <c r="G3" s="26"/>
      <c r="H3" s="26"/>
      <c r="I3" s="26"/>
    </row>
    <row r="4" spans="1:19" ht="15.75" x14ac:dyDescent="0.25">
      <c r="A4" s="27" t="s">
        <v>76</v>
      </c>
      <c r="B4" s="27"/>
      <c r="C4" s="27"/>
      <c r="D4" s="27"/>
      <c r="E4" s="27"/>
      <c r="F4" s="27"/>
      <c r="G4" s="27"/>
      <c r="H4" s="27"/>
      <c r="I4" s="27"/>
    </row>
    <row r="5" spans="1:19" ht="15.75" x14ac:dyDescent="0.25">
      <c r="A5" s="27" t="s">
        <v>103</v>
      </c>
      <c r="B5" s="27"/>
      <c r="C5" s="27"/>
      <c r="D5" s="27"/>
      <c r="E5" s="27"/>
      <c r="F5" s="27"/>
      <c r="G5" s="27"/>
      <c r="H5" s="27"/>
      <c r="I5" s="27"/>
    </row>
    <row r="6" spans="1:19" ht="18" customHeight="1" x14ac:dyDescent="0.25">
      <c r="A6" s="27" t="s">
        <v>117</v>
      </c>
      <c r="B6" s="27"/>
      <c r="C6" s="27"/>
      <c r="D6" s="27"/>
      <c r="E6" s="27"/>
      <c r="F6" s="27"/>
      <c r="G6" s="27"/>
      <c r="H6" s="27"/>
      <c r="I6" s="27"/>
    </row>
    <row r="7" spans="1:19" ht="15.75" x14ac:dyDescent="0.25">
      <c r="A7" s="13"/>
      <c r="B7" s="13"/>
      <c r="C7" s="13"/>
      <c r="D7" s="13"/>
      <c r="E7" s="12"/>
      <c r="F7" s="12"/>
      <c r="G7" s="12"/>
      <c r="H7" s="12"/>
      <c r="I7" s="12"/>
    </row>
    <row r="8" spans="1:19" ht="15.75" x14ac:dyDescent="0.25">
      <c r="A8" s="28" t="s">
        <v>70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9" ht="16.5" customHeight="1" x14ac:dyDescent="0.25">
      <c r="A9" s="29" t="s">
        <v>104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9" ht="15.75" x14ac:dyDescent="0.25">
      <c r="A10" s="33" t="s">
        <v>69</v>
      </c>
      <c r="B10" s="33"/>
      <c r="C10" s="33"/>
      <c r="D10" s="33"/>
      <c r="E10" s="33"/>
      <c r="F10" s="33"/>
      <c r="G10" s="33"/>
      <c r="H10" s="33"/>
      <c r="I10" s="33"/>
    </row>
    <row r="11" spans="1:19" ht="15.75" x14ac:dyDescent="0.25">
      <c r="A11" s="31" t="s">
        <v>68</v>
      </c>
      <c r="B11" s="31" t="s">
        <v>67</v>
      </c>
      <c r="C11" s="31" t="s">
        <v>66</v>
      </c>
      <c r="D11" s="31" t="s">
        <v>65</v>
      </c>
      <c r="E11" s="31" t="s">
        <v>64</v>
      </c>
      <c r="F11" s="32" t="s">
        <v>71</v>
      </c>
      <c r="G11" s="32"/>
      <c r="H11" s="32"/>
      <c r="I11" s="32"/>
    </row>
    <row r="12" spans="1:19" ht="94.5" x14ac:dyDescent="0.2">
      <c r="A12" s="31"/>
      <c r="B12" s="31"/>
      <c r="C12" s="31"/>
      <c r="D12" s="31"/>
      <c r="E12" s="31"/>
      <c r="F12" s="20" t="s">
        <v>105</v>
      </c>
      <c r="G12" s="20" t="s">
        <v>72</v>
      </c>
      <c r="H12" s="11" t="s">
        <v>73</v>
      </c>
      <c r="I12" s="20" t="s">
        <v>74</v>
      </c>
      <c r="R12" s="1">
        <v>0</v>
      </c>
      <c r="S12" s="1">
        <v>0</v>
      </c>
    </row>
    <row r="13" spans="1:19" ht="15.75" x14ac:dyDescent="0.25">
      <c r="A13" s="10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8">
        <v>9</v>
      </c>
      <c r="L13" s="1" t="s">
        <v>63</v>
      </c>
    </row>
    <row r="14" spans="1:19" ht="15.75" x14ac:dyDescent="0.2">
      <c r="A14" s="6" t="s">
        <v>62</v>
      </c>
      <c r="B14" s="5" t="s">
        <v>28</v>
      </c>
      <c r="C14" s="5" t="s">
        <v>15</v>
      </c>
      <c r="D14" s="5" t="s">
        <v>7</v>
      </c>
      <c r="E14" s="5" t="s">
        <v>6</v>
      </c>
      <c r="F14" s="18">
        <f>F15+F17+F20+F27+F29+F38+F40+F35</f>
        <v>78812.2</v>
      </c>
      <c r="G14" s="18">
        <f t="shared" ref="G14:H14" si="0">G15+G17+G20+G27+G29+G38+G40+G35</f>
        <v>81932</v>
      </c>
      <c r="H14" s="18">
        <f t="shared" si="0"/>
        <v>64621.47</v>
      </c>
      <c r="I14" s="22">
        <f t="shared" ref="I14" si="1">I15+I17+I20+I27+I29+I38+I40+I35</f>
        <v>491.45553727787069</v>
      </c>
    </row>
    <row r="15" spans="1:19" ht="15.75" customHeight="1" x14ac:dyDescent="0.2">
      <c r="A15" s="6" t="s">
        <v>61</v>
      </c>
      <c r="B15" s="5" t="s">
        <v>28</v>
      </c>
      <c r="C15" s="5" t="s">
        <v>59</v>
      </c>
      <c r="D15" s="5" t="s">
        <v>7</v>
      </c>
      <c r="E15" s="5" t="s">
        <v>6</v>
      </c>
      <c r="F15" s="18">
        <f>F16</f>
        <v>1831.41</v>
      </c>
      <c r="G15" s="18">
        <f>G16</f>
        <v>1831.41</v>
      </c>
      <c r="H15" s="18">
        <f>H16</f>
        <v>1568.89</v>
      </c>
      <c r="I15" s="7">
        <f t="shared" ref="I15:I67" si="2">H15/G15*100</f>
        <v>85.665689277660391</v>
      </c>
    </row>
    <row r="16" spans="1:19" ht="15.75" x14ac:dyDescent="0.2">
      <c r="A16" s="4" t="s">
        <v>60</v>
      </c>
      <c r="B16" s="3" t="s">
        <v>28</v>
      </c>
      <c r="C16" s="3" t="s">
        <v>59</v>
      </c>
      <c r="D16" s="3" t="s">
        <v>58</v>
      </c>
      <c r="E16" s="3" t="s">
        <v>6</v>
      </c>
      <c r="F16" s="19">
        <v>1831.41</v>
      </c>
      <c r="G16" s="19">
        <v>1831.41</v>
      </c>
      <c r="H16" s="19">
        <v>1568.89</v>
      </c>
      <c r="I16" s="7">
        <f t="shared" si="2"/>
        <v>85.665689277660391</v>
      </c>
    </row>
    <row r="17" spans="1:9" ht="21.75" customHeight="1" x14ac:dyDescent="0.2">
      <c r="A17" s="6" t="s">
        <v>57</v>
      </c>
      <c r="B17" s="5" t="s">
        <v>28</v>
      </c>
      <c r="C17" s="5" t="s">
        <v>21</v>
      </c>
      <c r="D17" s="5" t="s">
        <v>7</v>
      </c>
      <c r="E17" s="5" t="s">
        <v>6</v>
      </c>
      <c r="F17" s="18">
        <f>F18+F19</f>
        <v>3851.23</v>
      </c>
      <c r="G17" s="18">
        <f>G18+G19</f>
        <v>3851.23</v>
      </c>
      <c r="H17" s="18">
        <f>H18+H19</f>
        <v>3848.91</v>
      </c>
      <c r="I17" s="7">
        <f t="shared" si="2"/>
        <v>99.939759505404751</v>
      </c>
    </row>
    <row r="18" spans="1:9" ht="18.75" customHeight="1" x14ac:dyDescent="0.2">
      <c r="A18" s="4" t="s">
        <v>56</v>
      </c>
      <c r="B18" s="3" t="s">
        <v>28</v>
      </c>
      <c r="C18" s="3" t="s">
        <v>21</v>
      </c>
      <c r="D18" s="3" t="s">
        <v>55</v>
      </c>
      <c r="E18" s="3" t="s">
        <v>6</v>
      </c>
      <c r="F18" s="19">
        <v>2486.13</v>
      </c>
      <c r="G18" s="19">
        <v>2486.13</v>
      </c>
      <c r="H18" s="19">
        <v>2486.13</v>
      </c>
      <c r="I18" s="7">
        <f t="shared" si="2"/>
        <v>100</v>
      </c>
    </row>
    <row r="19" spans="1:9" ht="18.75" customHeight="1" x14ac:dyDescent="0.2">
      <c r="A19" s="4" t="s">
        <v>54</v>
      </c>
      <c r="B19" s="3" t="s">
        <v>28</v>
      </c>
      <c r="C19" s="3" t="s">
        <v>21</v>
      </c>
      <c r="D19" s="3" t="s">
        <v>53</v>
      </c>
      <c r="E19" s="3" t="s">
        <v>6</v>
      </c>
      <c r="F19" s="19">
        <v>1365.1</v>
      </c>
      <c r="G19" s="19">
        <v>1365.1</v>
      </c>
      <c r="H19" s="19">
        <v>1362.78</v>
      </c>
      <c r="I19" s="7">
        <f t="shared" si="2"/>
        <v>99.830049080653438</v>
      </c>
    </row>
    <row r="20" spans="1:9" ht="15.75" x14ac:dyDescent="0.2">
      <c r="A20" s="6" t="s">
        <v>52</v>
      </c>
      <c r="B20" s="5" t="s">
        <v>28</v>
      </c>
      <c r="C20" s="5" t="s">
        <v>1</v>
      </c>
      <c r="D20" s="5" t="s">
        <v>7</v>
      </c>
      <c r="E20" s="5" t="s">
        <v>6</v>
      </c>
      <c r="F20" s="18">
        <f>F21+F23+F24</f>
        <v>55340.27</v>
      </c>
      <c r="G20" s="18">
        <f>G21+G22+G23+G24</f>
        <v>55540.27</v>
      </c>
      <c r="H20" s="18">
        <f>H21+H22+H23+H24</f>
        <v>46816.46</v>
      </c>
      <c r="I20" s="7">
        <f t="shared" si="2"/>
        <v>84.292820326584661</v>
      </c>
    </row>
    <row r="21" spans="1:9" ht="18.75" customHeight="1" x14ac:dyDescent="0.2">
      <c r="A21" s="4" t="s">
        <v>51</v>
      </c>
      <c r="B21" s="3" t="s">
        <v>28</v>
      </c>
      <c r="C21" s="3" t="s">
        <v>1</v>
      </c>
      <c r="D21" s="3" t="s">
        <v>33</v>
      </c>
      <c r="E21" s="3" t="s">
        <v>6</v>
      </c>
      <c r="F21" s="19">
        <v>53552.27</v>
      </c>
      <c r="G21" s="19">
        <v>53752.27</v>
      </c>
      <c r="H21" s="19">
        <v>45398.78</v>
      </c>
      <c r="I21" s="7">
        <f t="shared" si="2"/>
        <v>84.459279580192614</v>
      </c>
    </row>
    <row r="22" spans="1:9" ht="15.75" hidden="1" x14ac:dyDescent="0.2">
      <c r="A22" s="4" t="s">
        <v>50</v>
      </c>
      <c r="B22" s="3" t="s">
        <v>28</v>
      </c>
      <c r="C22" s="3" t="s">
        <v>1</v>
      </c>
      <c r="D22" s="3" t="s">
        <v>20</v>
      </c>
      <c r="E22" s="3" t="s">
        <v>9</v>
      </c>
      <c r="F22" s="19"/>
      <c r="G22" s="19"/>
      <c r="H22" s="19"/>
      <c r="I22" s="7" t="e">
        <f t="shared" si="2"/>
        <v>#DIV/0!</v>
      </c>
    </row>
    <row r="23" spans="1:9" ht="15.75" x14ac:dyDescent="0.2">
      <c r="A23" s="4" t="s">
        <v>49</v>
      </c>
      <c r="B23" s="3" t="s">
        <v>28</v>
      </c>
      <c r="C23" s="3" t="s">
        <v>1</v>
      </c>
      <c r="D23" s="3" t="s">
        <v>48</v>
      </c>
      <c r="E23" s="3" t="s">
        <v>6</v>
      </c>
      <c r="F23" s="19">
        <v>1353</v>
      </c>
      <c r="G23" s="19">
        <v>1353</v>
      </c>
      <c r="H23" s="19">
        <v>1028.75</v>
      </c>
      <c r="I23" s="7">
        <f t="shared" si="2"/>
        <v>76.034737620103471</v>
      </c>
    </row>
    <row r="24" spans="1:9" ht="15.75" x14ac:dyDescent="0.2">
      <c r="A24" s="4" t="s">
        <v>47</v>
      </c>
      <c r="B24" s="3" t="s">
        <v>28</v>
      </c>
      <c r="C24" s="3" t="s">
        <v>1</v>
      </c>
      <c r="D24" s="3" t="s">
        <v>46</v>
      </c>
      <c r="E24" s="3" t="s">
        <v>6</v>
      </c>
      <c r="F24" s="19">
        <v>435</v>
      </c>
      <c r="G24" s="19">
        <v>435</v>
      </c>
      <c r="H24" s="19">
        <v>388.93</v>
      </c>
      <c r="I24" s="7">
        <f t="shared" si="2"/>
        <v>89.409195402298849</v>
      </c>
    </row>
    <row r="25" spans="1:9" ht="15.75" hidden="1" x14ac:dyDescent="0.2">
      <c r="A25" s="6" t="s">
        <v>45</v>
      </c>
      <c r="B25" s="5" t="s">
        <v>28</v>
      </c>
      <c r="C25" s="5" t="s">
        <v>18</v>
      </c>
      <c r="D25" s="5" t="s">
        <v>38</v>
      </c>
      <c r="E25" s="5" t="s">
        <v>6</v>
      </c>
      <c r="F25" s="18"/>
      <c r="G25" s="18">
        <f>G26</f>
        <v>0</v>
      </c>
      <c r="H25" s="18">
        <f>H26</f>
        <v>0</v>
      </c>
      <c r="I25" s="7" t="e">
        <f t="shared" si="2"/>
        <v>#DIV/0!</v>
      </c>
    </row>
    <row r="26" spans="1:9" ht="47.25" hidden="1" x14ac:dyDescent="0.2">
      <c r="A26" s="4" t="s">
        <v>44</v>
      </c>
      <c r="B26" s="3" t="s">
        <v>28</v>
      </c>
      <c r="C26" s="3" t="s">
        <v>18</v>
      </c>
      <c r="D26" s="3" t="s">
        <v>43</v>
      </c>
      <c r="E26" s="3" t="s">
        <v>9</v>
      </c>
      <c r="F26" s="19"/>
      <c r="G26" s="19">
        <v>0</v>
      </c>
      <c r="H26" s="19">
        <v>0</v>
      </c>
      <c r="I26" s="7" t="e">
        <f t="shared" si="2"/>
        <v>#DIV/0!</v>
      </c>
    </row>
    <row r="27" spans="1:9" ht="15.75" x14ac:dyDescent="0.2">
      <c r="A27" s="6" t="s">
        <v>45</v>
      </c>
      <c r="B27" s="5" t="s">
        <v>28</v>
      </c>
      <c r="C27" s="5" t="s">
        <v>18</v>
      </c>
      <c r="D27" s="5" t="s">
        <v>7</v>
      </c>
      <c r="E27" s="5" t="s">
        <v>6</v>
      </c>
      <c r="F27" s="18">
        <f>F28</f>
        <v>39.5</v>
      </c>
      <c r="G27" s="18">
        <f t="shared" ref="G27:H27" si="3">G28</f>
        <v>39.5</v>
      </c>
      <c r="H27" s="18">
        <f t="shared" si="3"/>
        <v>0</v>
      </c>
      <c r="I27" s="7">
        <f>I28</f>
        <v>0</v>
      </c>
    </row>
    <row r="28" spans="1:9" ht="47.25" x14ac:dyDescent="0.2">
      <c r="A28" s="4" t="s">
        <v>82</v>
      </c>
      <c r="B28" s="3" t="s">
        <v>28</v>
      </c>
      <c r="C28" s="3" t="s">
        <v>18</v>
      </c>
      <c r="D28" s="3" t="s">
        <v>83</v>
      </c>
      <c r="E28" s="3" t="s">
        <v>6</v>
      </c>
      <c r="F28" s="19">
        <v>39.5</v>
      </c>
      <c r="G28" s="19">
        <v>39.5</v>
      </c>
      <c r="H28" s="19">
        <v>0</v>
      </c>
      <c r="I28" s="7">
        <v>0</v>
      </c>
    </row>
    <row r="29" spans="1:9" ht="15.75" x14ac:dyDescent="0.2">
      <c r="A29" s="6" t="s">
        <v>102</v>
      </c>
      <c r="B29" s="5" t="s">
        <v>28</v>
      </c>
      <c r="C29" s="5" t="s">
        <v>34</v>
      </c>
      <c r="D29" s="5" t="s">
        <v>7</v>
      </c>
      <c r="E29" s="5" t="s">
        <v>6</v>
      </c>
      <c r="F29" s="18">
        <f>F34</f>
        <v>2482.27</v>
      </c>
      <c r="G29" s="18">
        <f>G34</f>
        <v>2549.27</v>
      </c>
      <c r="H29" s="18">
        <v>2511.11</v>
      </c>
      <c r="I29" s="7">
        <f t="shared" si="2"/>
        <v>98.503100887705102</v>
      </c>
    </row>
    <row r="30" spans="1:9" ht="15.75" hidden="1" x14ac:dyDescent="0.2">
      <c r="A30" s="4" t="s">
        <v>42</v>
      </c>
      <c r="B30" s="3" t="s">
        <v>28</v>
      </c>
      <c r="C30" s="3" t="s">
        <v>12</v>
      </c>
      <c r="D30" s="3" t="s">
        <v>38</v>
      </c>
      <c r="E30" s="3" t="s">
        <v>6</v>
      </c>
      <c r="F30" s="19"/>
      <c r="G30" s="19"/>
      <c r="H30" s="19"/>
      <c r="I30" s="7" t="e">
        <f t="shared" si="2"/>
        <v>#DIV/0!</v>
      </c>
    </row>
    <row r="31" spans="1:9" ht="15.75" hidden="1" x14ac:dyDescent="0.2">
      <c r="A31" s="4" t="s">
        <v>41</v>
      </c>
      <c r="B31" s="3" t="s">
        <v>28</v>
      </c>
      <c r="C31" s="3" t="s">
        <v>12</v>
      </c>
      <c r="D31" s="3" t="s">
        <v>40</v>
      </c>
      <c r="E31" s="3" t="s">
        <v>9</v>
      </c>
      <c r="F31" s="19"/>
      <c r="G31" s="19"/>
      <c r="H31" s="19"/>
      <c r="I31" s="7" t="e">
        <f t="shared" si="2"/>
        <v>#DIV/0!</v>
      </c>
    </row>
    <row r="32" spans="1:9" ht="15.75" hidden="1" x14ac:dyDescent="0.2">
      <c r="A32" s="4" t="s">
        <v>39</v>
      </c>
      <c r="B32" s="3" t="s">
        <v>28</v>
      </c>
      <c r="C32" s="3" t="s">
        <v>30</v>
      </c>
      <c r="D32" s="5" t="s">
        <v>38</v>
      </c>
      <c r="E32" s="5" t="s">
        <v>6</v>
      </c>
      <c r="F32" s="18"/>
      <c r="G32" s="19"/>
      <c r="H32" s="19"/>
      <c r="I32" s="7" t="e">
        <f t="shared" si="2"/>
        <v>#DIV/0!</v>
      </c>
    </row>
    <row r="33" spans="1:9" ht="15.75" hidden="1" x14ac:dyDescent="0.2">
      <c r="A33" s="4" t="s">
        <v>31</v>
      </c>
      <c r="B33" s="3" t="s">
        <v>28</v>
      </c>
      <c r="C33" s="3" t="s">
        <v>30</v>
      </c>
      <c r="D33" s="3" t="s">
        <v>37</v>
      </c>
      <c r="E33" s="3" t="s">
        <v>36</v>
      </c>
      <c r="F33" s="19"/>
      <c r="G33" s="19"/>
      <c r="H33" s="19"/>
      <c r="I33" s="7" t="e">
        <f t="shared" si="2"/>
        <v>#DIV/0!</v>
      </c>
    </row>
    <row r="34" spans="1:9" ht="15.75" x14ac:dyDescent="0.2">
      <c r="A34" s="4" t="s">
        <v>35</v>
      </c>
      <c r="B34" s="3" t="s">
        <v>28</v>
      </c>
      <c r="C34" s="3" t="s">
        <v>34</v>
      </c>
      <c r="D34" s="3" t="s">
        <v>33</v>
      </c>
      <c r="E34" s="3" t="s">
        <v>6</v>
      </c>
      <c r="F34" s="19">
        <v>2482.27</v>
      </c>
      <c r="G34" s="19">
        <v>2549.27</v>
      </c>
      <c r="H34" s="19">
        <v>2511.11</v>
      </c>
      <c r="I34" s="7">
        <f t="shared" si="2"/>
        <v>98.503100887705102</v>
      </c>
    </row>
    <row r="35" spans="1:9" s="21" customFormat="1" ht="15.75" x14ac:dyDescent="0.2">
      <c r="A35" s="6" t="s">
        <v>42</v>
      </c>
      <c r="B35" s="5" t="s">
        <v>28</v>
      </c>
      <c r="C35" s="5" t="s">
        <v>12</v>
      </c>
      <c r="D35" s="5" t="s">
        <v>7</v>
      </c>
      <c r="E35" s="5"/>
      <c r="F35" s="18">
        <f>F36+F37</f>
        <v>8235</v>
      </c>
      <c r="G35" s="18">
        <f t="shared" ref="G35" si="4">G36+G37</f>
        <v>8477.5</v>
      </c>
      <c r="H35" s="18">
        <v>7968.39</v>
      </c>
      <c r="I35" s="7">
        <f t="shared" si="2"/>
        <v>93.994573872014158</v>
      </c>
    </row>
    <row r="36" spans="1:9" ht="15.75" x14ac:dyDescent="0.2">
      <c r="A36" s="4" t="s">
        <v>42</v>
      </c>
      <c r="B36" s="3" t="s">
        <v>28</v>
      </c>
      <c r="C36" s="3" t="s">
        <v>12</v>
      </c>
      <c r="D36" s="3"/>
      <c r="E36" s="3"/>
      <c r="F36" s="19">
        <v>8235</v>
      </c>
      <c r="G36" s="19">
        <v>8235</v>
      </c>
      <c r="H36" s="19">
        <v>7768.65</v>
      </c>
      <c r="I36" s="7">
        <f t="shared" si="2"/>
        <v>94.336976320582878</v>
      </c>
    </row>
    <row r="37" spans="1:9" ht="15.75" x14ac:dyDescent="0.2">
      <c r="A37" s="4" t="s">
        <v>112</v>
      </c>
      <c r="B37" s="3" t="s">
        <v>28</v>
      </c>
      <c r="C37" s="3" t="s">
        <v>12</v>
      </c>
      <c r="D37" s="3"/>
      <c r="E37" s="3"/>
      <c r="F37" s="19">
        <v>0</v>
      </c>
      <c r="G37" s="19">
        <v>242.5</v>
      </c>
      <c r="H37" s="19">
        <v>199.75</v>
      </c>
      <c r="I37" s="7"/>
    </row>
    <row r="38" spans="1:9" ht="15.75" x14ac:dyDescent="0.2">
      <c r="A38" s="6" t="s">
        <v>32</v>
      </c>
      <c r="B38" s="5" t="s">
        <v>28</v>
      </c>
      <c r="C38" s="5" t="s">
        <v>30</v>
      </c>
      <c r="D38" s="5" t="s">
        <v>7</v>
      </c>
      <c r="E38" s="5" t="s">
        <v>6</v>
      </c>
      <c r="F38" s="18">
        <f>F39</f>
        <v>500</v>
      </c>
      <c r="G38" s="18">
        <f>G39</f>
        <v>3078</v>
      </c>
      <c r="H38" s="18">
        <f>H39</f>
        <v>0</v>
      </c>
      <c r="I38" s="7">
        <f t="shared" si="2"/>
        <v>0</v>
      </c>
    </row>
    <row r="39" spans="1:9" ht="15.75" x14ac:dyDescent="0.2">
      <c r="A39" s="4" t="s">
        <v>31</v>
      </c>
      <c r="B39" s="3" t="s">
        <v>28</v>
      </c>
      <c r="C39" s="3" t="s">
        <v>30</v>
      </c>
      <c r="D39" s="3"/>
      <c r="E39" s="3" t="s">
        <v>106</v>
      </c>
      <c r="F39" s="19">
        <v>500</v>
      </c>
      <c r="G39" s="19">
        <v>3078</v>
      </c>
      <c r="H39" s="19">
        <v>0</v>
      </c>
      <c r="I39" s="7">
        <f t="shared" si="2"/>
        <v>0</v>
      </c>
    </row>
    <row r="40" spans="1:9" ht="15.75" x14ac:dyDescent="0.2">
      <c r="A40" s="6" t="s">
        <v>29</v>
      </c>
      <c r="B40" s="5" t="s">
        <v>28</v>
      </c>
      <c r="C40" s="5" t="s">
        <v>27</v>
      </c>
      <c r="D40" s="5" t="s">
        <v>7</v>
      </c>
      <c r="E40" s="5" t="s">
        <v>6</v>
      </c>
      <c r="F40" s="18">
        <f>F41+F43+F42</f>
        <v>6532.52</v>
      </c>
      <c r="G40" s="18">
        <f>G41+G42+G43+G44</f>
        <v>6564.8200000000006</v>
      </c>
      <c r="H40" s="18">
        <f>H41+H42+H43</f>
        <v>1907.71</v>
      </c>
      <c r="I40" s="7">
        <f t="shared" si="2"/>
        <v>29.059593408501676</v>
      </c>
    </row>
    <row r="41" spans="1:9" ht="15.75" x14ac:dyDescent="0.2">
      <c r="A41" s="4" t="s">
        <v>85</v>
      </c>
      <c r="B41" s="3" t="s">
        <v>28</v>
      </c>
      <c r="C41" s="3" t="s">
        <v>27</v>
      </c>
      <c r="D41" s="3" t="s">
        <v>26</v>
      </c>
      <c r="E41" s="3" t="s">
        <v>6</v>
      </c>
      <c r="F41" s="19">
        <v>6337.52</v>
      </c>
      <c r="G41" s="19">
        <v>6337.52</v>
      </c>
      <c r="H41" s="19">
        <v>1892.71</v>
      </c>
      <c r="I41" s="7">
        <f t="shared" si="2"/>
        <v>29.86515229932213</v>
      </c>
    </row>
    <row r="42" spans="1:9" ht="31.5" x14ac:dyDescent="0.2">
      <c r="A42" s="4" t="s">
        <v>107</v>
      </c>
      <c r="B42" s="3"/>
      <c r="C42" s="3"/>
      <c r="D42" s="3"/>
      <c r="E42" s="3"/>
      <c r="F42" s="19">
        <v>120</v>
      </c>
      <c r="G42" s="19">
        <v>120</v>
      </c>
      <c r="H42" s="19">
        <v>15</v>
      </c>
      <c r="I42" s="7">
        <f t="shared" si="2"/>
        <v>12.5</v>
      </c>
    </row>
    <row r="43" spans="1:9" ht="31.5" x14ac:dyDescent="0.2">
      <c r="A43" s="4" t="s">
        <v>101</v>
      </c>
      <c r="B43" s="3" t="s">
        <v>28</v>
      </c>
      <c r="C43" s="3" t="s">
        <v>27</v>
      </c>
      <c r="D43" s="3" t="s">
        <v>86</v>
      </c>
      <c r="E43" s="3" t="s">
        <v>6</v>
      </c>
      <c r="F43" s="19">
        <v>75</v>
      </c>
      <c r="G43" s="19">
        <v>75</v>
      </c>
      <c r="H43" s="19">
        <v>0</v>
      </c>
      <c r="I43" s="7">
        <f t="shared" si="2"/>
        <v>0</v>
      </c>
    </row>
    <row r="44" spans="1:9" ht="15.75" x14ac:dyDescent="0.2">
      <c r="A44" s="4" t="s">
        <v>115</v>
      </c>
      <c r="B44" s="3" t="s">
        <v>28</v>
      </c>
      <c r="C44" s="3" t="s">
        <v>27</v>
      </c>
      <c r="D44" s="3" t="s">
        <v>116</v>
      </c>
      <c r="E44" s="3" t="s">
        <v>6</v>
      </c>
      <c r="F44" s="19">
        <v>0</v>
      </c>
      <c r="G44" s="19">
        <v>32.299999999999997</v>
      </c>
      <c r="H44" s="19">
        <v>0</v>
      </c>
      <c r="I44" s="7">
        <f t="shared" si="2"/>
        <v>0</v>
      </c>
    </row>
    <row r="45" spans="1:9" ht="15.75" x14ac:dyDescent="0.2">
      <c r="A45" s="6" t="s">
        <v>25</v>
      </c>
      <c r="B45" s="5" t="s">
        <v>18</v>
      </c>
      <c r="C45" s="5" t="s">
        <v>15</v>
      </c>
      <c r="D45" s="5" t="s">
        <v>7</v>
      </c>
      <c r="E45" s="5" t="s">
        <v>6</v>
      </c>
      <c r="F45" s="18">
        <f t="shared" ref="F45:H46" si="5">F46</f>
        <v>3000</v>
      </c>
      <c r="G45" s="18">
        <f t="shared" si="5"/>
        <v>15764.8</v>
      </c>
      <c r="H45" s="18">
        <f t="shared" si="5"/>
        <v>0</v>
      </c>
      <c r="I45" s="7">
        <f t="shared" si="2"/>
        <v>0</v>
      </c>
    </row>
    <row r="46" spans="1:9" ht="15.75" x14ac:dyDescent="0.2">
      <c r="A46" s="6" t="s">
        <v>24</v>
      </c>
      <c r="B46" s="5" t="s">
        <v>18</v>
      </c>
      <c r="C46" s="5" t="s">
        <v>21</v>
      </c>
      <c r="D46" s="5" t="s">
        <v>7</v>
      </c>
      <c r="E46" s="5" t="s">
        <v>6</v>
      </c>
      <c r="F46" s="18">
        <f t="shared" si="5"/>
        <v>3000</v>
      </c>
      <c r="G46" s="18">
        <f t="shared" si="5"/>
        <v>15764.8</v>
      </c>
      <c r="H46" s="18">
        <f t="shared" si="5"/>
        <v>0</v>
      </c>
      <c r="I46" s="7">
        <f t="shared" si="2"/>
        <v>0</v>
      </c>
    </row>
    <row r="47" spans="1:9" ht="15.75" x14ac:dyDescent="0.2">
      <c r="A47" s="4" t="s">
        <v>84</v>
      </c>
      <c r="B47" s="3" t="s">
        <v>18</v>
      </c>
      <c r="C47" s="3" t="s">
        <v>21</v>
      </c>
      <c r="D47" s="3" t="s">
        <v>23</v>
      </c>
      <c r="E47" s="3" t="s">
        <v>6</v>
      </c>
      <c r="F47" s="19">
        <v>3000</v>
      </c>
      <c r="G47" s="19">
        <v>15764.8</v>
      </c>
      <c r="H47" s="19">
        <v>0</v>
      </c>
      <c r="I47" s="7">
        <f t="shared" si="2"/>
        <v>0</v>
      </c>
    </row>
    <row r="48" spans="1:9" ht="15.75" hidden="1" x14ac:dyDescent="0.2">
      <c r="A48" s="4" t="s">
        <v>22</v>
      </c>
      <c r="B48" s="3" t="s">
        <v>18</v>
      </c>
      <c r="C48" s="3" t="s">
        <v>21</v>
      </c>
      <c r="D48" s="3" t="s">
        <v>20</v>
      </c>
      <c r="E48" s="3" t="s">
        <v>9</v>
      </c>
      <c r="F48" s="19"/>
      <c r="G48" s="19">
        <v>0</v>
      </c>
      <c r="H48" s="19">
        <v>0</v>
      </c>
      <c r="I48" s="7" t="e">
        <f t="shared" si="2"/>
        <v>#DIV/0!</v>
      </c>
    </row>
    <row r="49" spans="1:11" ht="15.75" hidden="1" x14ac:dyDescent="0.2">
      <c r="A49" s="4" t="s">
        <v>19</v>
      </c>
      <c r="B49" s="3" t="s">
        <v>18</v>
      </c>
      <c r="C49" s="3" t="s">
        <v>18</v>
      </c>
      <c r="D49" s="3" t="s">
        <v>17</v>
      </c>
      <c r="E49" s="3" t="s">
        <v>9</v>
      </c>
      <c r="F49" s="19"/>
      <c r="G49" s="19" t="e">
        <f>#REF!</f>
        <v>#REF!</v>
      </c>
      <c r="H49" s="19">
        <v>0</v>
      </c>
      <c r="I49" s="7" t="e">
        <f t="shared" si="2"/>
        <v>#REF!</v>
      </c>
    </row>
    <row r="50" spans="1:11" ht="15.75" x14ac:dyDescent="0.2">
      <c r="A50" s="6" t="s">
        <v>94</v>
      </c>
      <c r="B50" s="5" t="s">
        <v>34</v>
      </c>
      <c r="C50" s="5" t="s">
        <v>15</v>
      </c>
      <c r="D50" s="5" t="s">
        <v>7</v>
      </c>
      <c r="E50" s="5" t="s">
        <v>6</v>
      </c>
      <c r="F50" s="18">
        <f>F51</f>
        <v>658.4</v>
      </c>
      <c r="G50" s="18">
        <v>658.4</v>
      </c>
      <c r="H50" s="18">
        <f t="shared" ref="H50" si="6">H51</f>
        <v>0</v>
      </c>
      <c r="I50" s="7">
        <f>I51</f>
        <v>0</v>
      </c>
    </row>
    <row r="51" spans="1:11" ht="31.5" x14ac:dyDescent="0.2">
      <c r="A51" s="4" t="s">
        <v>100</v>
      </c>
      <c r="B51" s="3" t="s">
        <v>34</v>
      </c>
      <c r="C51" s="3" t="s">
        <v>21</v>
      </c>
      <c r="D51" s="3" t="s">
        <v>95</v>
      </c>
      <c r="E51" s="3" t="s">
        <v>6</v>
      </c>
      <c r="F51" s="19">
        <v>658.4</v>
      </c>
      <c r="G51" s="19">
        <v>0</v>
      </c>
      <c r="H51" s="19">
        <v>0</v>
      </c>
      <c r="I51" s="7">
        <v>0</v>
      </c>
    </row>
    <row r="52" spans="1:11" ht="15.75" x14ac:dyDescent="0.2">
      <c r="A52" s="6" t="s">
        <v>16</v>
      </c>
      <c r="B52" s="5" t="s">
        <v>12</v>
      </c>
      <c r="C52" s="5" t="s">
        <v>15</v>
      </c>
      <c r="D52" s="5" t="s">
        <v>7</v>
      </c>
      <c r="E52" s="5" t="s">
        <v>6</v>
      </c>
      <c r="F52" s="18">
        <f>F53</f>
        <v>2231</v>
      </c>
      <c r="G52" s="18">
        <f>G53</f>
        <v>2231.1</v>
      </c>
      <c r="H52" s="18">
        <f t="shared" ref="H52:J52" si="7">H53</f>
        <v>1857.47</v>
      </c>
      <c r="I52" s="22">
        <f t="shared" si="7"/>
        <v>83.253552059522221</v>
      </c>
      <c r="J52" s="24">
        <f t="shared" si="7"/>
        <v>0</v>
      </c>
      <c r="K52" s="25"/>
    </row>
    <row r="53" spans="1:11" ht="15.75" x14ac:dyDescent="0.2">
      <c r="A53" s="6" t="s">
        <v>14</v>
      </c>
      <c r="B53" s="5" t="s">
        <v>12</v>
      </c>
      <c r="C53" s="5" t="s">
        <v>11</v>
      </c>
      <c r="D53" s="5" t="s">
        <v>7</v>
      </c>
      <c r="E53" s="5" t="s">
        <v>6</v>
      </c>
      <c r="F53" s="18">
        <f>F54</f>
        <v>2231</v>
      </c>
      <c r="G53" s="18">
        <f>G54</f>
        <v>2231.1</v>
      </c>
      <c r="H53" s="18">
        <f>H54</f>
        <v>1857.47</v>
      </c>
      <c r="I53" s="7">
        <f t="shared" si="2"/>
        <v>83.253552059522221</v>
      </c>
    </row>
    <row r="54" spans="1:11" ht="31.5" x14ac:dyDescent="0.2">
      <c r="A54" s="4" t="s">
        <v>13</v>
      </c>
      <c r="B54" s="3" t="s">
        <v>12</v>
      </c>
      <c r="C54" s="3" t="s">
        <v>11</v>
      </c>
      <c r="D54" s="3" t="s">
        <v>10</v>
      </c>
      <c r="E54" s="3" t="s">
        <v>6</v>
      </c>
      <c r="F54" s="19">
        <v>2231</v>
      </c>
      <c r="G54" s="19">
        <v>2231.1</v>
      </c>
      <c r="H54" s="19">
        <v>1857.47</v>
      </c>
      <c r="I54" s="7">
        <f t="shared" si="2"/>
        <v>83.253552059522221</v>
      </c>
      <c r="J54" s="1">
        <v>3870.4949999999999</v>
      </c>
    </row>
    <row r="55" spans="1:11" ht="15.75" x14ac:dyDescent="0.2">
      <c r="A55" s="6" t="s">
        <v>87</v>
      </c>
      <c r="B55" s="5" t="s">
        <v>88</v>
      </c>
      <c r="C55" s="5"/>
      <c r="D55" s="5" t="s">
        <v>7</v>
      </c>
      <c r="E55" s="5" t="s">
        <v>6</v>
      </c>
      <c r="F55" s="18">
        <f>F56</f>
        <v>99</v>
      </c>
      <c r="G55" s="18">
        <f t="shared" ref="G55:H55" si="8">G56</f>
        <v>99</v>
      </c>
      <c r="H55" s="18">
        <f t="shared" si="8"/>
        <v>0</v>
      </c>
      <c r="I55" s="7">
        <f t="shared" si="2"/>
        <v>0</v>
      </c>
    </row>
    <row r="56" spans="1:11" ht="15.75" x14ac:dyDescent="0.2">
      <c r="A56" s="4" t="s">
        <v>97</v>
      </c>
      <c r="B56" s="3" t="s">
        <v>88</v>
      </c>
      <c r="C56" s="3" t="s">
        <v>28</v>
      </c>
      <c r="D56" s="3" t="s">
        <v>89</v>
      </c>
      <c r="E56" s="3" t="s">
        <v>6</v>
      </c>
      <c r="F56" s="19">
        <v>99</v>
      </c>
      <c r="G56" s="19">
        <v>99</v>
      </c>
      <c r="H56" s="19">
        <v>0</v>
      </c>
      <c r="I56" s="7">
        <f t="shared" si="2"/>
        <v>0</v>
      </c>
    </row>
    <row r="57" spans="1:11" ht="15.75" x14ac:dyDescent="0.2">
      <c r="A57" s="6" t="s">
        <v>91</v>
      </c>
      <c r="B57" s="5" t="s">
        <v>2</v>
      </c>
      <c r="C57" s="5" t="s">
        <v>15</v>
      </c>
      <c r="D57" s="5" t="s">
        <v>7</v>
      </c>
      <c r="E57" s="5" t="s">
        <v>6</v>
      </c>
      <c r="F57" s="18">
        <f>F58+F60</f>
        <v>12309.3</v>
      </c>
      <c r="G57" s="18">
        <f>G58+G60</f>
        <v>10268.39</v>
      </c>
      <c r="H57" s="18">
        <f>H58+H60</f>
        <v>9415.7400000000016</v>
      </c>
      <c r="I57" s="7">
        <f t="shared" si="2"/>
        <v>91.696361357525404</v>
      </c>
    </row>
    <row r="58" spans="1:11" ht="15.75" x14ac:dyDescent="0.2">
      <c r="A58" s="6" t="s">
        <v>99</v>
      </c>
      <c r="B58" s="5" t="s">
        <v>2</v>
      </c>
      <c r="C58" s="5" t="s">
        <v>28</v>
      </c>
      <c r="D58" s="5" t="s">
        <v>7</v>
      </c>
      <c r="E58" s="5" t="s">
        <v>6</v>
      </c>
      <c r="F58" s="18">
        <f>F59</f>
        <v>540</v>
      </c>
      <c r="G58" s="18">
        <f t="shared" ref="G58:H58" si="9">G59</f>
        <v>540</v>
      </c>
      <c r="H58" s="18">
        <f t="shared" si="9"/>
        <v>0</v>
      </c>
      <c r="I58" s="7">
        <f t="shared" si="2"/>
        <v>0</v>
      </c>
    </row>
    <row r="59" spans="1:11" ht="15.75" x14ac:dyDescent="0.2">
      <c r="A59" s="4" t="s">
        <v>81</v>
      </c>
      <c r="B59" s="3" t="s">
        <v>2</v>
      </c>
      <c r="C59" s="3" t="s">
        <v>28</v>
      </c>
      <c r="D59" s="3" t="s">
        <v>90</v>
      </c>
      <c r="E59" s="3" t="s">
        <v>6</v>
      </c>
      <c r="F59" s="19">
        <v>540</v>
      </c>
      <c r="G59" s="19">
        <v>540</v>
      </c>
      <c r="H59" s="19">
        <v>0</v>
      </c>
      <c r="I59" s="7">
        <f t="shared" si="2"/>
        <v>0</v>
      </c>
    </row>
    <row r="60" spans="1:11" ht="15.75" x14ac:dyDescent="0.2">
      <c r="A60" s="6" t="s">
        <v>8</v>
      </c>
      <c r="B60" s="5" t="s">
        <v>2</v>
      </c>
      <c r="C60" s="5" t="s">
        <v>1</v>
      </c>
      <c r="D60" s="5" t="s">
        <v>7</v>
      </c>
      <c r="E60" s="5" t="s">
        <v>6</v>
      </c>
      <c r="F60" s="18">
        <f>F61+F62+F63</f>
        <v>11769.3</v>
      </c>
      <c r="G60" s="18">
        <f>G61+G62+G63</f>
        <v>9728.39</v>
      </c>
      <c r="H60" s="18">
        <f>H61+H62+H63</f>
        <v>9415.7400000000016</v>
      </c>
      <c r="I60" s="7">
        <f t="shared" si="2"/>
        <v>96.786210256784543</v>
      </c>
    </row>
    <row r="61" spans="1:11" s="2" customFormat="1" ht="32.25" customHeight="1" x14ac:dyDescent="0.2">
      <c r="A61" s="4" t="s">
        <v>5</v>
      </c>
      <c r="B61" s="3" t="s">
        <v>2</v>
      </c>
      <c r="C61" s="3" t="s">
        <v>1</v>
      </c>
      <c r="D61" s="3" t="s">
        <v>4</v>
      </c>
      <c r="E61" s="3" t="s">
        <v>108</v>
      </c>
      <c r="F61" s="19">
        <v>319.3</v>
      </c>
      <c r="G61" s="19">
        <v>144.34</v>
      </c>
      <c r="H61" s="19">
        <v>88.45</v>
      </c>
      <c r="I61" s="7">
        <f t="shared" si="2"/>
        <v>61.278924760981013</v>
      </c>
      <c r="K61" s="2">
        <v>0</v>
      </c>
    </row>
    <row r="62" spans="1:11" s="2" customFormat="1" ht="51.75" customHeight="1" x14ac:dyDescent="0.2">
      <c r="A62" s="4" t="s">
        <v>3</v>
      </c>
      <c r="B62" s="3" t="s">
        <v>2</v>
      </c>
      <c r="C62" s="3" t="s">
        <v>1</v>
      </c>
      <c r="D62" s="3" t="s">
        <v>0</v>
      </c>
      <c r="E62" s="3" t="s">
        <v>108</v>
      </c>
      <c r="F62" s="19">
        <v>10450</v>
      </c>
      <c r="G62" s="19">
        <v>9584.0499999999993</v>
      </c>
      <c r="H62" s="19">
        <v>9327.2900000000009</v>
      </c>
      <c r="I62" s="7">
        <f t="shared" si="2"/>
        <v>97.320965562575338</v>
      </c>
      <c r="K62" s="2" t="s">
        <v>113</v>
      </c>
    </row>
    <row r="63" spans="1:11" s="2" customFormat="1" ht="46.5" customHeight="1" x14ac:dyDescent="0.2">
      <c r="A63" s="4" t="s">
        <v>98</v>
      </c>
      <c r="B63" s="3" t="s">
        <v>2</v>
      </c>
      <c r="C63" s="3" t="s">
        <v>1</v>
      </c>
      <c r="D63" s="3" t="s">
        <v>109</v>
      </c>
      <c r="E63" s="3" t="s">
        <v>108</v>
      </c>
      <c r="F63" s="19">
        <v>1000</v>
      </c>
      <c r="G63" s="19">
        <v>0</v>
      </c>
      <c r="H63" s="19">
        <v>0</v>
      </c>
      <c r="I63" s="7">
        <v>0</v>
      </c>
    </row>
    <row r="64" spans="1:11" s="23" customFormat="1" ht="66" customHeight="1" x14ac:dyDescent="0.2">
      <c r="A64" s="6" t="s">
        <v>111</v>
      </c>
      <c r="B64" s="5" t="s">
        <v>2</v>
      </c>
      <c r="C64" s="5" t="s">
        <v>34</v>
      </c>
      <c r="D64" s="5" t="s">
        <v>110</v>
      </c>
      <c r="E64" s="5" t="s">
        <v>6</v>
      </c>
      <c r="F64" s="18">
        <f>F65</f>
        <v>0</v>
      </c>
      <c r="G64" s="18">
        <v>155</v>
      </c>
      <c r="H64" s="18">
        <v>110</v>
      </c>
      <c r="I64" s="7">
        <f t="shared" si="2"/>
        <v>70.967741935483872</v>
      </c>
    </row>
    <row r="65" spans="1:9" s="23" customFormat="1" ht="45.75" customHeight="1" x14ac:dyDescent="0.2">
      <c r="A65" s="6" t="s">
        <v>114</v>
      </c>
      <c r="B65" s="5" t="s">
        <v>2</v>
      </c>
      <c r="C65" s="5" t="s">
        <v>34</v>
      </c>
      <c r="D65" s="5"/>
      <c r="E65" s="5" t="s">
        <v>6</v>
      </c>
      <c r="F65" s="18">
        <v>0</v>
      </c>
      <c r="G65" s="18">
        <v>500</v>
      </c>
      <c r="H65" s="18">
        <v>498.31</v>
      </c>
      <c r="I65" s="7">
        <f t="shared" si="2"/>
        <v>99.661999999999992</v>
      </c>
    </row>
    <row r="66" spans="1:9" s="2" customFormat="1" ht="21.75" customHeight="1" x14ac:dyDescent="0.2">
      <c r="A66" s="6" t="s">
        <v>92</v>
      </c>
      <c r="B66" s="5" t="s">
        <v>30</v>
      </c>
      <c r="C66" s="5"/>
      <c r="D66" s="5" t="s">
        <v>7</v>
      </c>
      <c r="E66" s="5" t="s">
        <v>6</v>
      </c>
      <c r="F66" s="18">
        <f>F67</f>
        <v>892.9</v>
      </c>
      <c r="G66" s="18">
        <f t="shared" ref="G66:H66" si="10">G67</f>
        <v>892.9</v>
      </c>
      <c r="H66" s="18">
        <f t="shared" si="10"/>
        <v>0</v>
      </c>
      <c r="I66" s="7">
        <f t="shared" si="2"/>
        <v>0</v>
      </c>
    </row>
    <row r="67" spans="1:9" s="2" customFormat="1" ht="17.25" customHeight="1" x14ac:dyDescent="0.2">
      <c r="A67" s="4" t="s">
        <v>93</v>
      </c>
      <c r="B67" s="3" t="s">
        <v>30</v>
      </c>
      <c r="C67" s="3" t="s">
        <v>59</v>
      </c>
      <c r="D67" s="3" t="s">
        <v>96</v>
      </c>
      <c r="E67" s="3" t="s">
        <v>6</v>
      </c>
      <c r="F67" s="16">
        <v>892.9</v>
      </c>
      <c r="G67" s="16">
        <v>892.9</v>
      </c>
      <c r="H67" s="16">
        <v>0</v>
      </c>
      <c r="I67" s="7">
        <f t="shared" si="2"/>
        <v>0</v>
      </c>
    </row>
    <row r="68" spans="1:9" ht="15.75" customHeight="1" x14ac:dyDescent="0.25">
      <c r="A68" s="15" t="s">
        <v>75</v>
      </c>
      <c r="B68" s="14"/>
      <c r="C68" s="14"/>
      <c r="D68" s="14"/>
      <c r="E68" s="14"/>
      <c r="F68" s="17">
        <f>F14+F45+F50+F52+F55+F57+F66+F64+F65</f>
        <v>98002.799999999988</v>
      </c>
      <c r="G68" s="17">
        <f t="shared" ref="G68:I68" si="11">G14+G45+G50+G52+G55+G57+G66+G64+G65</f>
        <v>112501.59</v>
      </c>
      <c r="H68" s="17">
        <v>76503</v>
      </c>
      <c r="I68" s="17">
        <f t="shared" si="11"/>
        <v>837.03519263040221</v>
      </c>
    </row>
    <row r="70" spans="1:9" x14ac:dyDescent="0.2">
      <c r="B70" s="30" t="s">
        <v>80</v>
      </c>
      <c r="C70" s="30"/>
      <c r="D70" s="30"/>
      <c r="E70" s="30"/>
      <c r="F70" s="30"/>
    </row>
    <row r="71" spans="1:9" x14ac:dyDescent="0.2">
      <c r="B71" s="30"/>
      <c r="C71" s="30"/>
      <c r="D71" s="30"/>
      <c r="E71" s="30"/>
      <c r="F71" s="30"/>
    </row>
    <row r="72" spans="1:9" x14ac:dyDescent="0.2">
      <c r="B72" s="30"/>
      <c r="C72" s="30"/>
      <c r="D72" s="30"/>
      <c r="E72" s="30"/>
      <c r="F72" s="30"/>
    </row>
  </sheetData>
  <mergeCells count="16">
    <mergeCell ref="B70:F72"/>
    <mergeCell ref="A11:A12"/>
    <mergeCell ref="A5:I5"/>
    <mergeCell ref="F11:I11"/>
    <mergeCell ref="E11:E12"/>
    <mergeCell ref="D11:D12"/>
    <mergeCell ref="C11:C12"/>
    <mergeCell ref="B11:B12"/>
    <mergeCell ref="A10:I10"/>
    <mergeCell ref="A1:I1"/>
    <mergeCell ref="A4:I4"/>
    <mergeCell ref="A6:I6"/>
    <mergeCell ref="A8:K8"/>
    <mergeCell ref="A9:K9"/>
    <mergeCell ref="A2:I2"/>
    <mergeCell ref="A3:I3"/>
  </mergeCells>
  <pageMargins left="0.62992125984251968" right="0.27559055118110237" top="0.51181102362204722" bottom="0.78740157480314965" header="0.27559055118110237" footer="0.35433070866141736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Прилож.3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2021-04-29T08:27:40Z</dcterms:modified>
</cp:coreProperties>
</file>